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<sst xmlns="http://schemas.openxmlformats.org/spreadsheetml/2006/main" count="25" uniqueCount="22">
  <si>
    <t>RS ?</t>
  </si>
  <si>
    <t>RP ?</t>
  </si>
  <si>
    <t>Frequency ?</t>
  </si>
  <si>
    <t>MHz</t>
  </si>
  <si>
    <t>X12=</t>
  </si>
  <si>
    <t>X22=</t>
  </si>
  <si>
    <t>L12=</t>
  </si>
  <si>
    <t>ohm</t>
  </si>
  <si>
    <t>uH</t>
  </si>
  <si>
    <t>pF</t>
  </si>
  <si>
    <t>W=</t>
  </si>
  <si>
    <t>C22=</t>
  </si>
  <si>
    <t>低いインピーダンスを入力してください</t>
  </si>
  <si>
    <t>高いインピーダンスを入力してください</t>
  </si>
  <si>
    <t>周波数を入力してください</t>
  </si>
  <si>
    <t>QL=</t>
  </si>
  <si>
    <t>Qu ?</t>
  </si>
  <si>
    <t>IL=</t>
  </si>
  <si>
    <t>dB</t>
  </si>
  <si>
    <t>挿入損失です</t>
  </si>
  <si>
    <t>挿入損失の計算は下記です</t>
  </si>
  <si>
    <t>L12の無負荷Qを入力してください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</si>
</sst>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0_ "/>
    <numFmt numFmtId="178" formatCode="0.00000_ "/>
    <numFmt numFmtId="179" formatCode="0.0000_ "/>
    <numFmt numFmtId="180" formatCode="0.00000000_ "/>
    <numFmt numFmtId="181" formatCode="0.0000000_ "/>
    <numFmt numFmtId="182" formatCode="0.000_ "/>
    <numFmt numFmtId="183" formatCode="0.00_ "/>
    <numFmt numFmtId="184" formatCode="0.000000000_ "/>
    <numFmt numFmtId="185" formatCode="0.0000000000_ "/>
    <numFmt numFmtId="186" formatCode="0.00000000000_ "/>
    <numFmt numFmtId="187" formatCode="0.000000000000_ "/>
    <numFmt numFmtId="188" formatCode="0.0_ "/>
    <numFmt numFmtId="189" formatCode="0_ "/>
    <numFmt numFmtId="190" formatCode="\:"/>
  </numFmts>
  <fonts count="6">
    <font>
      <sz val="11"/>
      <name val="ＭＳ Ｐゴシック"/>
      <family val="3"/>
    </font>
    <font>
      <sz val="14"/>
      <color indexed="10"/>
      <name val="ＭＳ Ｐゴシック"/>
      <family val="3"/>
    </font>
    <font>
      <sz val="6"/>
      <name val="ＭＳ Ｐゴシック"/>
      <family val="3"/>
    </font>
    <font>
      <sz val="11"/>
      <color indexed="17"/>
      <name val="ＭＳ Ｐゴシック"/>
      <family val="3"/>
    </font>
    <font>
      <sz val="11"/>
      <color indexed="10"/>
      <name val="ＭＳ Ｐゴシック"/>
      <family val="3"/>
    </font>
    <font>
      <sz val="14"/>
      <name val="ＭＳ Ｐゴシック"/>
      <family val="3"/>
    </font>
  </fonts>
  <fills count="3">
    <fill>
      <patternFill/>
    </fill>
    <fill>
      <patternFill patternType="gray125"/>
    </fill>
    <fill>
      <patternFill patternType="solid">
        <fgColor indexed="13"/>
        <bgColor indexed="64"/>
      </patternFill>
    </fill>
  </fills>
  <borders count="2">
    <border>
      <left/>
      <right/>
      <top/>
      <bottom/>
      <diagonal/>
    </border>
    <border>
      <left style="medium"/>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vertical="center"/>
    </xf>
    <xf numFmtId="0" fontId="0" fillId="0" borderId="0" xfId="0" applyAlignment="1">
      <alignment horizontal="right" vertical="center"/>
    </xf>
    <xf numFmtId="176" fontId="0" fillId="0" borderId="0" xfId="0" applyNumberFormat="1" applyAlignment="1">
      <alignment horizontal="right" vertical="center"/>
    </xf>
    <xf numFmtId="176" fontId="0" fillId="0" borderId="0" xfId="0" applyNumberFormat="1" applyAlignment="1" applyProtection="1">
      <alignment vertical="center"/>
      <protection hidden="1"/>
    </xf>
    <xf numFmtId="179" fontId="0" fillId="0" borderId="0" xfId="0" applyNumberFormat="1" applyAlignment="1" applyProtection="1">
      <alignment vertical="center"/>
      <protection hidden="1"/>
    </xf>
    <xf numFmtId="179" fontId="4" fillId="0" borderId="0" xfId="0" applyNumberFormat="1" applyFont="1" applyAlignment="1" applyProtection="1">
      <alignment vertical="center"/>
      <protection hidden="1"/>
    </xf>
    <xf numFmtId="0" fontId="0" fillId="2" borderId="1" xfId="0" applyFill="1" applyBorder="1" applyAlignment="1">
      <alignment vertical="center"/>
    </xf>
    <xf numFmtId="179" fontId="5" fillId="0" borderId="0" xfId="0" applyNumberFormat="1" applyFont="1" applyAlignment="1" applyProtection="1">
      <alignment vertical="center"/>
      <protection hidden="1"/>
    </xf>
    <xf numFmtId="0" fontId="5" fillId="0" borderId="0" xfId="0" applyFont="1" applyAlignment="1">
      <alignment vertical="center"/>
    </xf>
    <xf numFmtId="183" fontId="4" fillId="0" borderId="0" xfId="0" applyNumberFormat="1" applyFont="1" applyAlignment="1" applyProtection="1">
      <alignment vertical="center"/>
      <protection hidden="1"/>
    </xf>
    <xf numFmtId="14"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2</xdr:col>
      <xdr:colOff>504825</xdr:colOff>
      <xdr:row>3</xdr:row>
      <xdr:rowOff>9525</xdr:rowOff>
    </xdr:to>
    <xdr:sp>
      <xdr:nvSpPr>
        <xdr:cNvPr id="1" name="TextBox 1"/>
        <xdr:cNvSpPr txBox="1">
          <a:spLocks noChangeArrowheads="1"/>
        </xdr:cNvSpPr>
      </xdr:nvSpPr>
      <xdr:spPr>
        <a:xfrm>
          <a:off x="352425" y="228600"/>
          <a:ext cx="2543175" cy="295275"/>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FF0000"/>
              </a:solidFill>
              <a:latin typeface="ＭＳ Ｐゴシック"/>
              <a:ea typeface="ＭＳ Ｐゴシック"/>
              <a:cs typeface="ＭＳ Ｐゴシック"/>
            </a:rPr>
            <a:t>L-Net Calculator</a:t>
          </a:r>
        </a:p>
      </xdr:txBody>
    </xdr:sp>
    <xdr:clientData/>
  </xdr:twoCellAnchor>
  <xdr:twoCellAnchor>
    <xdr:from>
      <xdr:col>0</xdr:col>
      <xdr:colOff>466725</xdr:colOff>
      <xdr:row>4</xdr:row>
      <xdr:rowOff>28575</xdr:rowOff>
    </xdr:from>
    <xdr:to>
      <xdr:col>3</xdr:col>
      <xdr:colOff>2895600</xdr:colOff>
      <xdr:row>8</xdr:row>
      <xdr:rowOff>76200</xdr:rowOff>
    </xdr:to>
    <xdr:sp>
      <xdr:nvSpPr>
        <xdr:cNvPr id="2" name="TextBox 2"/>
        <xdr:cNvSpPr txBox="1">
          <a:spLocks noChangeArrowheads="1"/>
        </xdr:cNvSpPr>
      </xdr:nvSpPr>
      <xdr:spPr>
        <a:xfrm>
          <a:off x="466725" y="714375"/>
          <a:ext cx="5467350" cy="733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フィルターの入出力インピーダンスのマッチングには簡易型でRに依るマッチングをとることが多いようだがこの場合は挿入損失やリップルが増えてフィルター本来の特性を引き出すことが出来ない、L-Netを使用すれば完全にマッチングすることが出来る。</a:t>
          </a:r>
        </a:p>
      </xdr:txBody>
    </xdr:sp>
    <xdr:clientData/>
  </xdr:twoCellAnchor>
  <xdr:twoCellAnchor>
    <xdr:from>
      <xdr:col>0</xdr:col>
      <xdr:colOff>104775</xdr:colOff>
      <xdr:row>9</xdr:row>
      <xdr:rowOff>123825</xdr:rowOff>
    </xdr:from>
    <xdr:to>
      <xdr:col>3</xdr:col>
      <xdr:colOff>3228975</xdr:colOff>
      <xdr:row>29</xdr:row>
      <xdr:rowOff>152400</xdr:rowOff>
    </xdr:to>
    <xdr:sp>
      <xdr:nvSpPr>
        <xdr:cNvPr id="3" name="Rectangle 3"/>
        <xdr:cNvSpPr>
          <a:spLocks/>
        </xdr:cNvSpPr>
      </xdr:nvSpPr>
      <xdr:spPr>
        <a:xfrm>
          <a:off x="104775" y="1666875"/>
          <a:ext cx="6162675" cy="3457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361950</xdr:colOff>
      <xdr:row>11</xdr:row>
      <xdr:rowOff>19050</xdr:rowOff>
    </xdr:from>
    <xdr:to>
      <xdr:col>3</xdr:col>
      <xdr:colOff>3209925</xdr:colOff>
      <xdr:row>29</xdr:row>
      <xdr:rowOff>9525</xdr:rowOff>
    </xdr:to>
    <xdr:pic>
      <xdr:nvPicPr>
        <xdr:cNvPr id="4" name="Picture 5"/>
        <xdr:cNvPicPr preferRelativeResize="1">
          <a:picLocks noChangeAspect="1"/>
        </xdr:cNvPicPr>
      </xdr:nvPicPr>
      <xdr:blipFill>
        <a:blip r:embed="rId1"/>
        <a:stretch>
          <a:fillRect/>
        </a:stretch>
      </xdr:blipFill>
      <xdr:spPr>
        <a:xfrm>
          <a:off x="361950" y="1905000"/>
          <a:ext cx="5886450" cy="3076575"/>
        </a:xfrm>
        <a:prstGeom prst="rect">
          <a:avLst/>
        </a:prstGeom>
        <a:noFill/>
        <a:ln w="1" cmpd="sng">
          <a:noFill/>
        </a:ln>
      </xdr:spPr>
    </xdr:pic>
    <xdr:clientData/>
  </xdr:twoCellAnchor>
  <xdr:twoCellAnchor>
    <xdr:from>
      <xdr:col>0</xdr:col>
      <xdr:colOff>276225</xdr:colOff>
      <xdr:row>30</xdr:row>
      <xdr:rowOff>133350</xdr:rowOff>
    </xdr:from>
    <xdr:to>
      <xdr:col>3</xdr:col>
      <xdr:colOff>3105150</xdr:colOff>
      <xdr:row>34</xdr:row>
      <xdr:rowOff>76200</xdr:rowOff>
    </xdr:to>
    <xdr:sp>
      <xdr:nvSpPr>
        <xdr:cNvPr id="5" name="TextBox 6"/>
        <xdr:cNvSpPr txBox="1">
          <a:spLocks noChangeArrowheads="1"/>
        </xdr:cNvSpPr>
      </xdr:nvSpPr>
      <xdr:spPr>
        <a:xfrm>
          <a:off x="276225" y="5276850"/>
          <a:ext cx="5867400" cy="628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上の回路図はCollins等のフィルターに多い入出力インピーダンス２KΩのフィルターを５０Ωの回路に挿入するときの例です。</a:t>
          </a:r>
        </a:p>
      </xdr:txBody>
    </xdr:sp>
    <xdr:clientData/>
  </xdr:twoCellAnchor>
  <xdr:twoCellAnchor>
    <xdr:from>
      <xdr:col>2</xdr:col>
      <xdr:colOff>628650</xdr:colOff>
      <xdr:row>54</xdr:row>
      <xdr:rowOff>123825</xdr:rowOff>
    </xdr:from>
    <xdr:to>
      <xdr:col>3</xdr:col>
      <xdr:colOff>2447925</xdr:colOff>
      <xdr:row>56</xdr:row>
      <xdr:rowOff>38100</xdr:rowOff>
    </xdr:to>
    <xdr:sp>
      <xdr:nvSpPr>
        <xdr:cNvPr id="6" name="TextBox 7"/>
        <xdr:cNvSpPr txBox="1">
          <a:spLocks noChangeArrowheads="1"/>
        </xdr:cNvSpPr>
      </xdr:nvSpPr>
      <xdr:spPr>
        <a:xfrm>
          <a:off x="3019425" y="9486900"/>
          <a:ext cx="2466975" cy="257175"/>
        </a:xfrm>
        <a:prstGeom prst="rect">
          <a:avLst/>
        </a:prstGeom>
        <a:solidFill>
          <a:srgbClr val="FFFFFF"/>
        </a:solidFill>
        <a:ln w="9525" cmpd="sng">
          <a:solidFill>
            <a:srgbClr val="008000"/>
          </a:solidFill>
          <a:headEnd type="none"/>
          <a:tailEnd type="none"/>
        </a:ln>
      </xdr:spPr>
      <xdr:txBody>
        <a:bodyPr vertOverflow="clip" wrap="square" anchor="ctr"/>
        <a:p>
          <a:pPr algn="ctr">
            <a:defRPr/>
          </a:pPr>
          <a:r>
            <a:rPr lang="en-US" cap="none" sz="1100" b="0" i="0" u="none" baseline="0">
              <a:solidFill>
                <a:srgbClr val="008000"/>
              </a:solidFill>
              <a:latin typeface="ＭＳ Ｐゴシック"/>
              <a:ea typeface="ＭＳ Ｐゴシック"/>
              <a:cs typeface="ＭＳ Ｐゴシック"/>
            </a:rPr>
            <a:t>Copyright ©  T.Shindo JA1DWM 2005</a:t>
          </a:r>
        </a:p>
      </xdr:txBody>
    </xdr:sp>
    <xdr:clientData/>
  </xdr:twoCellAnchor>
  <xdr:twoCellAnchor>
    <xdr:from>
      <xdr:col>2</xdr:col>
      <xdr:colOff>609600</xdr:colOff>
      <xdr:row>42</xdr:row>
      <xdr:rowOff>57150</xdr:rowOff>
    </xdr:from>
    <xdr:to>
      <xdr:col>3</xdr:col>
      <xdr:colOff>3105150</xdr:colOff>
      <xdr:row>47</xdr:row>
      <xdr:rowOff>123825</xdr:rowOff>
    </xdr:to>
    <xdr:sp>
      <xdr:nvSpPr>
        <xdr:cNvPr id="7" name="TextBox 15"/>
        <xdr:cNvSpPr txBox="1">
          <a:spLocks noChangeArrowheads="1"/>
        </xdr:cNvSpPr>
      </xdr:nvSpPr>
      <xdr:spPr>
        <a:xfrm>
          <a:off x="3000375" y="7296150"/>
          <a:ext cx="3143250" cy="923925"/>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注意　：　使用する周波数に於いてＱｕがＱＬの
１０倍～２０倍のコイルを使用してください、そうしないとＩＬが増えます。実際に製作可能なＱｕを考えると４５５ＫＨｚでは５０Ω：２ＫΩが限界と考えて下さい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2"/>
  <sheetViews>
    <sheetView showGridLines="0" showRowColHeaders="0" tabSelected="1" showOutlineSymbols="0" workbookViewId="0" topLeftCell="A18">
      <selection activeCell="D42" sqref="D42"/>
    </sheetView>
  </sheetViews>
  <sheetFormatPr defaultColWidth="9.00390625" defaultRowHeight="13.5"/>
  <cols>
    <col min="1" max="1" width="14.00390625" style="0" customWidth="1"/>
    <col min="2" max="2" width="17.375" style="0" customWidth="1"/>
    <col min="3" max="3" width="8.50390625" style="0" customWidth="1"/>
    <col min="4" max="4" width="45.875" style="0" customWidth="1"/>
  </cols>
  <sheetData>
    <row r="1" ht="13.5">
      <c r="D1" s="10">
        <f ca="1">TODAY()</f>
        <v>39589</v>
      </c>
    </row>
    <row r="37" ht="14.25" thickBot="1"/>
    <row r="38" spans="1:4" ht="14.25" thickBot="1">
      <c r="A38" s="1" t="s">
        <v>0</v>
      </c>
      <c r="B38" s="6">
        <v>50</v>
      </c>
      <c r="C38" t="s">
        <v>7</v>
      </c>
      <c r="D38" t="s">
        <v>12</v>
      </c>
    </row>
    <row r="39" spans="1:4" ht="14.25" thickBot="1">
      <c r="A39" s="1" t="s">
        <v>1</v>
      </c>
      <c r="B39" s="6">
        <v>500</v>
      </c>
      <c r="C39" t="s">
        <v>7</v>
      </c>
      <c r="D39" t="s">
        <v>13</v>
      </c>
    </row>
    <row r="40" spans="1:4" ht="14.25" thickBot="1">
      <c r="A40" s="1" t="s">
        <v>2</v>
      </c>
      <c r="B40" s="6">
        <v>9</v>
      </c>
      <c r="C40" t="s">
        <v>3</v>
      </c>
      <c r="D40" t="s">
        <v>14</v>
      </c>
    </row>
    <row r="41" ht="13.5">
      <c r="A41" s="1"/>
    </row>
    <row r="42" spans="1:3" ht="13.5">
      <c r="A42" s="1" t="s">
        <v>4</v>
      </c>
      <c r="B42" s="4">
        <f>SQRT(($B$38*$B$39)-($B$38*$B$38))</f>
        <v>150</v>
      </c>
      <c r="C42" t="s">
        <v>7</v>
      </c>
    </row>
    <row r="43" spans="1:3" ht="13.5">
      <c r="A43" s="1" t="s">
        <v>5</v>
      </c>
      <c r="B43" s="4">
        <f>($B$38*$B$39)/$B$42</f>
        <v>166.66666666666666</v>
      </c>
      <c r="C43" t="s">
        <v>7</v>
      </c>
    </row>
    <row r="44" spans="1:2" ht="13.5">
      <c r="A44" s="1" t="s">
        <v>15</v>
      </c>
      <c r="B44" s="4">
        <f>SQRT(($B$39/$B$38)-1)</f>
        <v>3</v>
      </c>
    </row>
    <row r="45" spans="1:2" ht="13.5">
      <c r="A45" s="2" t="s">
        <v>10</v>
      </c>
      <c r="B45" s="3">
        <f>2*PI()*$B$40*10^6</f>
        <v>56548667.76461627</v>
      </c>
    </row>
    <row r="46" spans="1:3" ht="13.5">
      <c r="A46" s="1" t="s">
        <v>6</v>
      </c>
      <c r="B46" s="9">
        <f>$B$42/$B$45*10^6</f>
        <v>2.6525823848649224</v>
      </c>
      <c r="C46" t="s">
        <v>8</v>
      </c>
    </row>
    <row r="47" spans="1:3" ht="13.5">
      <c r="A47" s="1" t="s">
        <v>11</v>
      </c>
      <c r="B47" s="9">
        <f>1/($B$45*$B$43)*10^12</f>
        <v>106.1032953945969</v>
      </c>
      <c r="C47" t="s">
        <v>9</v>
      </c>
    </row>
    <row r="48" spans="1:2" ht="13.5">
      <c r="A48" s="1"/>
      <c r="B48" s="5"/>
    </row>
    <row r="49" spans="1:3" ht="17.25">
      <c r="A49" s="1"/>
      <c r="B49" s="7" t="s">
        <v>20</v>
      </c>
      <c r="C49" s="8"/>
    </row>
    <row r="50" spans="1:2" ht="14.25" thickBot="1">
      <c r="A50" s="2"/>
      <c r="B50" s="3"/>
    </row>
    <row r="51" spans="1:4" ht="14.25" thickBot="1">
      <c r="A51" s="1" t="s">
        <v>16</v>
      </c>
      <c r="B51" s="6">
        <v>100</v>
      </c>
      <c r="D51" t="s">
        <v>21</v>
      </c>
    </row>
    <row r="52" spans="1:4" ht="13.5">
      <c r="A52" s="1" t="s">
        <v>17</v>
      </c>
      <c r="B52" s="9">
        <f>-10*LOG((1-$B$44/$B$51)^2)</f>
        <v>0.2645653146751032</v>
      </c>
      <c r="C52" t="s">
        <v>18</v>
      </c>
      <c r="D52" t="s">
        <v>19</v>
      </c>
    </row>
  </sheetData>
  <sheetProtection password="F584" sheet="1" objects="1" scenarios="1"/>
  <protectedRanges>
    <protectedRange sqref="B40" name="範囲3"/>
    <protectedRange sqref="B38" name="範囲1"/>
    <protectedRange sqref="B39" name="範囲2"/>
    <protectedRange sqref="B51" name="範囲4"/>
  </protectedRanges>
  <printOptions horizontalCentered="1" verticalCentered="1"/>
  <pageMargins left="0.7874015748031497" right="0.3937007874015748" top="0.5905511811023623"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Tokio　Shindo</dc:creator>
  <cp:keywords/>
  <dc:description/>
  <cp:lastModifiedBy>Tokio　Shindo</cp:lastModifiedBy>
  <cp:lastPrinted>2005-11-01T02:03:00Z</cp:lastPrinted>
  <dcterms:created xsi:type="dcterms:W3CDTF">2005-10-03T01:27:17Z</dcterms:created>
  <dcterms:modified xsi:type="dcterms:W3CDTF">2008-05-21T00:40:42Z</dcterms:modified>
  <cp:category/>
  <cp:version/>
  <cp:contentType/>
  <cp:contentStatus/>
</cp:coreProperties>
</file>